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80" yWindow="1230" windowWidth="19305" windowHeight="123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5" i="1"/>
  <c r="I15"/>
  <c r="H15"/>
  <c r="G15"/>
  <c r="G12"/>
  <c r="I10"/>
  <c r="J17" l="1"/>
  <c r="I9" l="1"/>
  <c r="I8"/>
  <c r="I7"/>
  <c r="N7" s="1"/>
  <c r="I3"/>
  <c r="I5"/>
  <c r="O5" s="1"/>
  <c r="I4"/>
  <c r="O4"/>
  <c r="O8"/>
  <c r="N8"/>
  <c r="N9"/>
  <c r="O9"/>
  <c r="O7" l="1"/>
  <c r="O3"/>
  <c r="N3"/>
  <c r="N5"/>
  <c r="N4"/>
  <c r="M3"/>
  <c r="L3"/>
  <c r="M9"/>
  <c r="M8"/>
  <c r="M7"/>
  <c r="M5"/>
  <c r="M4"/>
  <c r="L9"/>
  <c r="L8"/>
  <c r="L7"/>
  <c r="L5"/>
  <c r="L4"/>
  <c r="G17" l="1"/>
  <c r="J16"/>
  <c r="L17"/>
  <c r="I16"/>
  <c r="I17"/>
  <c r="H16"/>
  <c r="H17"/>
  <c r="G16"/>
  <c r="G13"/>
</calcChain>
</file>

<file path=xl/sharedStrings.xml><?xml version="1.0" encoding="utf-8"?>
<sst xmlns="http://schemas.openxmlformats.org/spreadsheetml/2006/main" count="24" uniqueCount="22">
  <si>
    <t>Run 1</t>
  </si>
  <si>
    <t>Score:</t>
  </si>
  <si>
    <t>Time:</t>
  </si>
  <si>
    <t>Run 2</t>
  </si>
  <si>
    <t>Run 3</t>
  </si>
  <si>
    <t>Triple shot</t>
  </si>
  <si>
    <t>Run 4</t>
  </si>
  <si>
    <t>Target bonus: *</t>
  </si>
  <si>
    <t>Run 5</t>
  </si>
  <si>
    <t>Run 6</t>
  </si>
  <si>
    <t>* insert 3 if all targets are hit, 0 otherwise</t>
  </si>
  <si>
    <t>Korean 2-3; 90m</t>
  </si>
  <si>
    <t>Double shot</t>
  </si>
  <si>
    <t xml:space="preserve">Total (using the STUDENT scoring system): </t>
  </si>
  <si>
    <t xml:space="preserve">Total (using the HORSE ARCHER scoring system): </t>
  </si>
  <si>
    <t>S-level grade(s):</t>
  </si>
  <si>
    <t>HA-level grades(s):</t>
  </si>
  <si>
    <t>S-time bonus</t>
  </si>
  <si>
    <t>HA-time bonus</t>
  </si>
  <si>
    <t>S points</t>
  </si>
  <si>
    <t>HA points</t>
  </si>
  <si>
    <t>Total arrow score: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</si>
</sst>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 tint="-0.1499984740745262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1" xfId="0" applyFont="1" applyFill="1" applyBorder="1"/>
    <xf numFmtId="0" fontId="5" fillId="0" borderId="2" xfId="0" applyFont="1" applyBorder="1"/>
    <xf numFmtId="0" fontId="6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Alignment="1">
      <alignment horizontal="right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3" xfId="0" applyFont="1" applyFill="1" applyBorder="1"/>
    <xf numFmtId="0" fontId="7" fillId="3" borderId="4" xfId="0" applyFont="1" applyFill="1" applyBorder="1"/>
    <xf numFmtId="0" fontId="7" fillId="3" borderId="5" xfId="0" applyFont="1" applyFill="1" applyBorder="1"/>
    <xf numFmtId="0" fontId="7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"/>
  <sheetViews>
    <sheetView tabSelected="1" workbookViewId="0">
      <selection activeCell="J15" sqref="J15"/>
    </sheetView>
  </sheetViews>
  <sheetFormatPr defaultRowHeight="15"/>
  <cols>
    <col min="1" max="1" width="15.7109375" customWidth="1"/>
    <col min="5" max="8" width="9.140625" customWidth="1"/>
    <col min="10" max="10" width="18.140625" customWidth="1"/>
    <col min="12" max="12" width="15.42578125" hidden="1" customWidth="1"/>
    <col min="13" max="13" width="17.85546875" hidden="1" customWidth="1"/>
    <col min="14" max="14" width="10.28515625" hidden="1" customWidth="1"/>
    <col min="15" max="15" width="11.5703125" hidden="1" customWidth="1"/>
  </cols>
  <sheetData>
    <row r="1" spans="1:15" ht="18.75">
      <c r="A1" s="1" t="s">
        <v>11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18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17</v>
      </c>
      <c r="M2" s="3" t="s">
        <v>18</v>
      </c>
      <c r="N2" s="3" t="s">
        <v>19</v>
      </c>
      <c r="O2" s="3" t="s">
        <v>20</v>
      </c>
    </row>
    <row r="3" spans="1:15" ht="18.75">
      <c r="A3" s="4" t="s">
        <v>12</v>
      </c>
      <c r="B3" s="2" t="s">
        <v>0</v>
      </c>
      <c r="C3" s="8" t="s">
        <v>2</v>
      </c>
      <c r="D3" s="5"/>
      <c r="E3" s="8" t="s">
        <v>1</v>
      </c>
      <c r="F3" s="11"/>
      <c r="G3" s="11"/>
      <c r="H3" s="8"/>
      <c r="I3" s="16">
        <f>SUM(F3:G3)</f>
        <v>0</v>
      </c>
      <c r="J3" s="2"/>
      <c r="K3" s="2"/>
      <c r="L3" s="3">
        <f>IF(D3&lt;16,0,16-D3)</f>
        <v>0</v>
      </c>
      <c r="M3" s="3">
        <f>IF(D3=0,0,IF(D3&lt;9,5,14-D3))</f>
        <v>0</v>
      </c>
      <c r="N3" s="3">
        <f>IF(I3=0,0,I3+L3)</f>
        <v>0</v>
      </c>
      <c r="O3" s="3">
        <f>IF(I3=0,0,I3+M3)</f>
        <v>0</v>
      </c>
    </row>
    <row r="4" spans="1:15" ht="18.75">
      <c r="A4" s="2"/>
      <c r="B4" s="2" t="s">
        <v>3</v>
      </c>
      <c r="C4" s="2"/>
      <c r="D4" s="5"/>
      <c r="E4" s="2"/>
      <c r="F4" s="12"/>
      <c r="G4" s="12"/>
      <c r="H4" s="2"/>
      <c r="I4" s="17">
        <f t="shared" ref="I4:I5" si="0">SUM(F4:G4)</f>
        <v>0</v>
      </c>
      <c r="J4" s="2"/>
      <c r="K4" s="2"/>
      <c r="L4" s="3">
        <f>IF(D4&lt;16,0,16-D4)</f>
        <v>0</v>
      </c>
      <c r="M4" s="3">
        <f t="shared" ref="M4:M9" si="1">IF(D4=0,0,IF(D4&lt;9,5,14-D4))</f>
        <v>0</v>
      </c>
      <c r="N4" s="3">
        <f t="shared" ref="N4:N5" si="2">IF(I4=0,0,I4+L4)</f>
        <v>0</v>
      </c>
      <c r="O4" s="3">
        <f t="shared" ref="O4:O5" si="3">IF(I4=0,0,I4+M4)</f>
        <v>0</v>
      </c>
    </row>
    <row r="5" spans="1:15" ht="18.75">
      <c r="A5" s="2"/>
      <c r="B5" s="2" t="s">
        <v>4</v>
      </c>
      <c r="C5" s="2"/>
      <c r="D5" s="5"/>
      <c r="E5" s="2"/>
      <c r="F5" s="12"/>
      <c r="G5" s="12"/>
      <c r="H5" s="2"/>
      <c r="I5" s="17">
        <f t="shared" si="0"/>
        <v>0</v>
      </c>
      <c r="J5" s="2"/>
      <c r="K5" s="2"/>
      <c r="L5" s="3">
        <f>IF(D5&lt;16,0,16-D5)</f>
        <v>0</v>
      </c>
      <c r="M5" s="3">
        <f t="shared" si="1"/>
        <v>0</v>
      </c>
      <c r="N5" s="3">
        <f t="shared" si="2"/>
        <v>0</v>
      </c>
      <c r="O5" s="3">
        <f t="shared" si="3"/>
        <v>0</v>
      </c>
    </row>
    <row r="6" spans="1:15" ht="18.75">
      <c r="A6" s="2"/>
      <c r="B6" s="2"/>
      <c r="C6" s="2"/>
      <c r="D6" s="2"/>
      <c r="E6" s="2"/>
      <c r="F6" s="2"/>
      <c r="G6" s="2"/>
      <c r="H6" s="2"/>
      <c r="I6" s="17"/>
      <c r="J6" s="2"/>
      <c r="K6" s="2"/>
      <c r="L6" s="3"/>
      <c r="M6" s="3"/>
      <c r="N6" s="3"/>
      <c r="O6" s="3"/>
    </row>
    <row r="7" spans="1:15" ht="18.75">
      <c r="A7" s="4" t="s">
        <v>5</v>
      </c>
      <c r="B7" s="2" t="s">
        <v>6</v>
      </c>
      <c r="C7" s="8" t="s">
        <v>2</v>
      </c>
      <c r="D7" s="5"/>
      <c r="E7" s="8" t="s">
        <v>1</v>
      </c>
      <c r="F7" s="13"/>
      <c r="G7" s="13"/>
      <c r="H7" s="14"/>
      <c r="I7" s="17">
        <f>SUM(F7:H7)</f>
        <v>0</v>
      </c>
      <c r="J7" s="8" t="s">
        <v>7</v>
      </c>
      <c r="K7" s="5"/>
      <c r="L7" s="3">
        <f>IF(D7&lt;16,0,16-D7)</f>
        <v>0</v>
      </c>
      <c r="M7" s="3">
        <f t="shared" si="1"/>
        <v>0</v>
      </c>
      <c r="N7" s="3">
        <f>IF(I7=0,0,IF(D7&lt;16.01,K7+I7+L7,I7+L7))</f>
        <v>0</v>
      </c>
      <c r="O7" s="3">
        <f t="shared" ref="O7:O8" si="4">IF(I7=0,0,IF(D7&lt;14.01,K7+I7+M7,I7+M7))</f>
        <v>0</v>
      </c>
    </row>
    <row r="8" spans="1:15" ht="18.75">
      <c r="A8" s="2"/>
      <c r="B8" s="2" t="s">
        <v>8</v>
      </c>
      <c r="C8" s="2"/>
      <c r="D8" s="5"/>
      <c r="E8" s="2"/>
      <c r="F8" s="5"/>
      <c r="G8" s="5"/>
      <c r="H8" s="15"/>
      <c r="I8" s="17">
        <f t="shared" ref="I8:I9" si="5">SUM(F8:H8)</f>
        <v>0</v>
      </c>
      <c r="J8" s="2"/>
      <c r="K8" s="5"/>
      <c r="L8" s="3">
        <f>IF(D8&lt;16,0,16-D8)</f>
        <v>0</v>
      </c>
      <c r="M8" s="3">
        <f t="shared" si="1"/>
        <v>0</v>
      </c>
      <c r="N8" s="3">
        <f t="shared" ref="N8" si="6">IF(I8=0,0,IF(D8&lt;16.01,K8+I8+L8,I8+L8))</f>
        <v>0</v>
      </c>
      <c r="O8" s="3">
        <f t="shared" si="4"/>
        <v>0</v>
      </c>
    </row>
    <row r="9" spans="1:15" ht="19.5" thickBot="1">
      <c r="A9" s="2"/>
      <c r="B9" s="2" t="s">
        <v>9</v>
      </c>
      <c r="C9" s="2"/>
      <c r="D9" s="5"/>
      <c r="E9" s="2"/>
      <c r="F9" s="5"/>
      <c r="G9" s="5"/>
      <c r="H9" s="15"/>
      <c r="I9" s="17">
        <f t="shared" si="5"/>
        <v>0</v>
      </c>
      <c r="J9" s="2"/>
      <c r="K9" s="5"/>
      <c r="L9" s="3">
        <f>IF(D9&lt;16,0,16-D9)</f>
        <v>0</v>
      </c>
      <c r="M9" s="3">
        <f t="shared" si="1"/>
        <v>0</v>
      </c>
      <c r="N9" s="3">
        <f>IF(I9=0,0,IF(D9&lt;16.01,K9+I9+L9,I9+L9))</f>
        <v>0</v>
      </c>
      <c r="O9" s="3">
        <f>IF(I9=0,0,IF(D9&lt;14.01,K9+I9+M9,I9+M9))</f>
        <v>0</v>
      </c>
    </row>
    <row r="10" spans="1:15" ht="19.5" thickBot="1">
      <c r="A10" s="2"/>
      <c r="B10" s="2"/>
      <c r="C10" s="2"/>
      <c r="D10" s="2"/>
      <c r="F10" s="10"/>
      <c r="G10" s="10"/>
      <c r="H10" s="10" t="s">
        <v>21</v>
      </c>
      <c r="I10" s="18">
        <f>SUM(I3:I9)</f>
        <v>0</v>
      </c>
      <c r="J10" s="9" t="s">
        <v>10</v>
      </c>
      <c r="K10" s="2"/>
      <c r="L10" s="2"/>
      <c r="M10" s="2"/>
      <c r="N10" s="2"/>
    </row>
    <row r="11" spans="1:15" ht="19.5" thickBot="1">
      <c r="A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5" ht="19.5" thickBot="1">
      <c r="A12" s="2" t="s">
        <v>13</v>
      </c>
      <c r="C12" s="2"/>
      <c r="D12" s="2"/>
      <c r="G12" s="6">
        <f>I10+K7+K8+K9</f>
        <v>0</v>
      </c>
      <c r="H12" s="2"/>
      <c r="I12" s="2"/>
      <c r="J12" s="2"/>
      <c r="K12" s="2"/>
      <c r="L12" s="2"/>
    </row>
    <row r="13" spans="1:15" ht="19.5" thickBot="1">
      <c r="A13" s="2" t="s">
        <v>14</v>
      </c>
      <c r="C13" s="2"/>
      <c r="D13" s="2"/>
      <c r="G13" s="6">
        <f>SUM(O3:O9)</f>
        <v>0</v>
      </c>
      <c r="H13" s="2"/>
      <c r="I13" s="2"/>
      <c r="J13" s="2"/>
      <c r="K13" s="2"/>
      <c r="L13" s="2"/>
    </row>
    <row r="14" spans="1:15" ht="18.7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5" ht="18.75">
      <c r="A15" s="2" t="s">
        <v>15</v>
      </c>
      <c r="G15" s="7" t="str">
        <f>IF(G12&gt;8.999,"S1","none")</f>
        <v>none</v>
      </c>
      <c r="H15" s="7" t="str">
        <f>IF(G12&gt;12.999,"S2","")</f>
        <v/>
      </c>
      <c r="I15" s="7" t="str">
        <f>IF(G12&gt;16.999,"S3","")</f>
        <v/>
      </c>
      <c r="J15" s="7" t="str">
        <f>IF(G12&gt;20.999,"S4","")</f>
        <v/>
      </c>
      <c r="K15" s="7"/>
      <c r="L15" s="2"/>
    </row>
    <row r="16" spans="1:15" ht="18.75">
      <c r="A16" s="2" t="s">
        <v>16</v>
      </c>
      <c r="G16" s="7" t="str">
        <f>IF(SUM(O3:O9)&gt;34.199,"HA1","none")</f>
        <v>none</v>
      </c>
      <c r="H16" s="7" t="str">
        <f>IF(SUM(O3:O9)&gt;45.599,"HA2","")</f>
        <v/>
      </c>
      <c r="I16" s="7" t="str">
        <f>IF(SUM(O3:O9)&gt;56.999,"HA3","")</f>
        <v/>
      </c>
      <c r="J16" s="7" t="str">
        <f>IF(SUM(O3:O9)&gt;68.399,"HA4","")</f>
        <v/>
      </c>
    </row>
    <row r="17" spans="7:12" ht="18.75">
      <c r="G17" s="7" t="str">
        <f>IF(SUM(O3:O9)&gt;79.799,"HA5","")</f>
        <v/>
      </c>
      <c r="H17" s="7" t="str">
        <f>IF(SUM(O3:O9)&gt;91.199,"HA6","")</f>
        <v/>
      </c>
      <c r="I17" s="7" t="str">
        <f>IF(SUM(O3:O9)&gt;102.599,"HA7","")</f>
        <v/>
      </c>
      <c r="J17" t="str">
        <f>IF(SUM(L3:L9)&gt;108.299,"HA8","")</f>
        <v/>
      </c>
      <c r="L17" s="7" t="str">
        <f>IF(SUM(O3:O9)&gt;108.299,"HA8","")</f>
        <v/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Sawyer</dc:creator>
  <cp:lastModifiedBy>Daniel Sawyer</cp:lastModifiedBy>
  <dcterms:created xsi:type="dcterms:W3CDTF">2013-11-21T23:46:39Z</dcterms:created>
  <dcterms:modified xsi:type="dcterms:W3CDTF">2015-01-27T17:59:24Z</dcterms:modified>
</cp:coreProperties>
</file>