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16" i="1"/>
  <c r="I16"/>
  <c r="H16"/>
  <c r="G16"/>
  <c r="G13"/>
  <c r="I11"/>
  <c r="J18"/>
  <c r="I10" l="1"/>
  <c r="N10" s="1"/>
  <c r="I7"/>
  <c r="I4"/>
  <c r="I9"/>
  <c r="N9" s="1"/>
  <c r="I6"/>
  <c r="I3"/>
  <c r="O7"/>
  <c r="O6"/>
  <c r="O4"/>
  <c r="O3"/>
  <c r="N7"/>
  <c r="N6"/>
  <c r="N4"/>
  <c r="N3"/>
  <c r="M10"/>
  <c r="M9"/>
  <c r="M7"/>
  <c r="M6"/>
  <c r="M4"/>
  <c r="M3"/>
  <c r="L10"/>
  <c r="L9"/>
  <c r="L7"/>
  <c r="L6"/>
  <c r="L4"/>
  <c r="L3"/>
  <c r="O10" l="1"/>
  <c r="L18" s="1"/>
  <c r="O9"/>
  <c r="I17"/>
  <c r="I18"/>
  <c r="H17"/>
  <c r="H18"/>
  <c r="G17"/>
  <c r="G14"/>
  <c r="J17" l="1"/>
  <c r="G18"/>
</calcChain>
</file>

<file path=xl/sharedStrings.xml><?xml version="1.0" encoding="utf-8"?>
<sst xmlns="http://schemas.openxmlformats.org/spreadsheetml/2006/main" count="27" uniqueCount="23">
  <si>
    <t>S-time bonus</t>
  </si>
  <si>
    <t>HA-time bonus</t>
  </si>
  <si>
    <t>S points</t>
  </si>
  <si>
    <t>HA points</t>
  </si>
  <si>
    <t>Double shot</t>
  </si>
  <si>
    <t>Run 1</t>
  </si>
  <si>
    <t>Score:</t>
  </si>
  <si>
    <t>Time:</t>
  </si>
  <si>
    <t>Run 2</t>
  </si>
  <si>
    <t>Run 3</t>
  </si>
  <si>
    <t>Triple shot</t>
  </si>
  <si>
    <t>Run 4</t>
  </si>
  <si>
    <t>Target bonus: *</t>
  </si>
  <si>
    <t>Run 5</t>
  </si>
  <si>
    <t>Run 6</t>
  </si>
  <si>
    <t>* insert 3 if all targets are hit, 0 otherwise</t>
  </si>
  <si>
    <t xml:space="preserve">Total (using the STUDENT scoring system): </t>
  </si>
  <si>
    <t xml:space="preserve">Total (using the HORSE ARCHER scoring system): </t>
  </si>
  <si>
    <t>S-level grade(s):</t>
  </si>
  <si>
    <t>HA-level grades(s):</t>
  </si>
  <si>
    <t>Korean 1-2-3; 90m</t>
  </si>
  <si>
    <t>Single shot</t>
  </si>
  <si>
    <t>Total arrow score: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</si>
</sst>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 tint="-0.1499984740745262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4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2" borderId="1" xfId="0" applyFont="1" applyFill="1" applyBorder="1"/>
    <xf numFmtId="0" fontId="5" fillId="0" borderId="2" xfId="0" applyFont="1" applyBorder="1"/>
    <xf numFmtId="0" fontId="6" fillId="0" borderId="0" xfId="0" applyFont="1"/>
    <xf numFmtId="0" fontId="2" fillId="0" borderId="0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2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3" xfId="0" applyFont="1" applyFill="1" applyBorder="1"/>
    <xf numFmtId="0" fontId="8" fillId="3" borderId="4" xfId="0" applyFont="1" applyFill="1" applyBorder="1"/>
    <xf numFmtId="0" fontId="8" fillId="3" borderId="5" xfId="0" applyFont="1" applyFill="1" applyBorder="1"/>
    <xf numFmtId="0" fontId="7" fillId="3" borderId="5" xfId="0" applyFont="1" applyFill="1" applyBorder="1"/>
    <xf numFmtId="0" fontId="8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>
      <selection activeCell="J17" sqref="J17"/>
    </sheetView>
  </sheetViews>
  <sheetFormatPr defaultRowHeight="15"/>
  <cols>
    <col min="1" max="1" width="16" customWidth="1"/>
    <col min="4" max="4" width="10.42578125" customWidth="1"/>
    <col min="5" max="8" width="9.140625" customWidth="1"/>
    <col min="10" max="10" width="19" customWidth="1"/>
    <col min="12" max="15" width="0" hidden="1" customWidth="1"/>
  </cols>
  <sheetData>
    <row r="1" spans="1:15" ht="18.75">
      <c r="A1" s="1" t="s">
        <v>20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0</v>
      </c>
      <c r="M2" s="3" t="s">
        <v>1</v>
      </c>
      <c r="N2" s="3" t="s">
        <v>2</v>
      </c>
      <c r="O2" s="3" t="s">
        <v>3</v>
      </c>
    </row>
    <row r="3" spans="1:15" ht="18.75">
      <c r="A3" s="4" t="s">
        <v>21</v>
      </c>
      <c r="B3" s="2" t="s">
        <v>5</v>
      </c>
      <c r="C3" s="9" t="s">
        <v>7</v>
      </c>
      <c r="D3" s="5"/>
      <c r="E3" s="9" t="s">
        <v>6</v>
      </c>
      <c r="F3" s="13"/>
      <c r="G3" s="9"/>
      <c r="H3" s="9"/>
      <c r="I3" s="17">
        <f>SUM(F3)</f>
        <v>0</v>
      </c>
      <c r="J3" s="2"/>
      <c r="K3" s="2"/>
      <c r="L3" s="3">
        <f>IF(D3&lt;16,0,16-D3)</f>
        <v>0</v>
      </c>
      <c r="M3" s="3">
        <f>IF(D3=0,0,IF(D3&lt;9,5,14-D3))</f>
        <v>0</v>
      </c>
      <c r="N3" s="3">
        <f>IF(I3=0,0,I3+L3)</f>
        <v>0</v>
      </c>
      <c r="O3" s="3">
        <f>IF(I3=0,0,I3+M3)</f>
        <v>0</v>
      </c>
    </row>
    <row r="4" spans="1:15" ht="18.75">
      <c r="A4" s="2"/>
      <c r="B4" s="2" t="s">
        <v>8</v>
      </c>
      <c r="C4" s="9"/>
      <c r="D4" s="5"/>
      <c r="E4" s="9"/>
      <c r="F4" s="13"/>
      <c r="G4" s="9"/>
      <c r="H4" s="9"/>
      <c r="I4" s="18">
        <f>SUM(F4)</f>
        <v>0</v>
      </c>
      <c r="J4" s="2"/>
      <c r="K4" s="2"/>
      <c r="L4" s="3">
        <f>IF(D4&lt;16,0,16-D4)</f>
        <v>0</v>
      </c>
      <c r="M4" s="3">
        <f>IF(D4=0,0,IF(D4&lt;9,5,14-D4))</f>
        <v>0</v>
      </c>
      <c r="N4" s="3">
        <f t="shared" ref="N4:N7" si="0">IF(I4=0,0,I4+L4)</f>
        <v>0</v>
      </c>
      <c r="O4" s="3">
        <f t="shared" ref="O4:O7" si="1">IF(I4=0,0,I4+M4)</f>
        <v>0</v>
      </c>
    </row>
    <row r="5" spans="1:15" ht="18.75">
      <c r="A5" s="2"/>
      <c r="B5" s="2"/>
      <c r="C5" s="10"/>
      <c r="D5" s="8"/>
      <c r="E5" s="10"/>
      <c r="F5" s="10"/>
      <c r="G5" s="10"/>
      <c r="H5" s="10"/>
      <c r="I5" s="18"/>
      <c r="J5" s="8"/>
      <c r="K5" s="8"/>
      <c r="L5" s="3"/>
      <c r="M5" s="3"/>
      <c r="N5" s="3"/>
      <c r="O5" s="3"/>
    </row>
    <row r="6" spans="1:15" ht="18.75">
      <c r="A6" s="4" t="s">
        <v>4</v>
      </c>
      <c r="B6" s="2" t="s">
        <v>9</v>
      </c>
      <c r="C6" s="9" t="s">
        <v>7</v>
      </c>
      <c r="D6" s="5"/>
      <c r="E6" s="9" t="s">
        <v>6</v>
      </c>
      <c r="F6" s="13"/>
      <c r="G6" s="13"/>
      <c r="H6" s="9"/>
      <c r="I6" s="18">
        <f>SUM(F6:G6)</f>
        <v>0</v>
      </c>
      <c r="J6" s="2"/>
      <c r="K6" s="2"/>
      <c r="L6" s="3">
        <f>IF(D6&lt;16,0,16-D6)</f>
        <v>0</v>
      </c>
      <c r="M6" s="3">
        <f>IF(D6=0,0,IF(D6&lt;9,5,14-D6))</f>
        <v>0</v>
      </c>
      <c r="N6" s="3">
        <f t="shared" si="0"/>
        <v>0</v>
      </c>
      <c r="O6" s="3">
        <f t="shared" si="1"/>
        <v>0</v>
      </c>
    </row>
    <row r="7" spans="1:15" ht="18.75">
      <c r="A7" s="2"/>
      <c r="B7" s="2" t="s">
        <v>11</v>
      </c>
      <c r="C7" s="9"/>
      <c r="D7" s="5"/>
      <c r="E7" s="11"/>
      <c r="F7" s="14"/>
      <c r="G7" s="14"/>
      <c r="H7" s="11"/>
      <c r="I7" s="18">
        <f>SUM(F7:G7)</f>
        <v>0</v>
      </c>
      <c r="J7" s="2"/>
      <c r="K7" s="2"/>
      <c r="L7" s="3">
        <f>IF(D7&lt;16,0,16-D7)</f>
        <v>0</v>
      </c>
      <c r="M7" s="3">
        <f>IF(D7=0,0,IF(D7&lt;9,5,14-D7))</f>
        <v>0</v>
      </c>
      <c r="N7" s="3">
        <f t="shared" si="0"/>
        <v>0</v>
      </c>
      <c r="O7" s="3">
        <f t="shared" si="1"/>
        <v>0</v>
      </c>
    </row>
    <row r="8" spans="1:15" ht="18.75">
      <c r="B8" s="2"/>
      <c r="D8" s="2"/>
      <c r="E8" s="11"/>
      <c r="F8" s="11"/>
      <c r="G8" s="11"/>
      <c r="H8" s="11"/>
      <c r="I8" s="19"/>
      <c r="J8" s="2"/>
      <c r="K8" s="2"/>
    </row>
    <row r="9" spans="1:15" ht="18.75">
      <c r="A9" s="4" t="s">
        <v>10</v>
      </c>
      <c r="B9" s="2" t="s">
        <v>13</v>
      </c>
      <c r="C9" s="9" t="s">
        <v>7</v>
      </c>
      <c r="D9" s="5"/>
      <c r="E9" s="9" t="s">
        <v>6</v>
      </c>
      <c r="F9" s="13"/>
      <c r="G9" s="13"/>
      <c r="H9" s="15"/>
      <c r="I9" s="18">
        <f>SUM(F9:H9)</f>
        <v>0</v>
      </c>
      <c r="J9" s="9" t="s">
        <v>12</v>
      </c>
      <c r="K9" s="5"/>
      <c r="L9" s="3">
        <f>IF(D9&lt;16,0,16-D9)</f>
        <v>0</v>
      </c>
      <c r="M9" s="3">
        <f>IF(D9=0,0,IF(D9&lt;9,5,14-D9))</f>
        <v>0</v>
      </c>
      <c r="N9" s="3">
        <f>IF(I9=0,0,IF(D9&lt;16.01,K9+I9+L9,I9+L9))</f>
        <v>0</v>
      </c>
      <c r="O9" s="3">
        <f>IF(I9=0,0,IF(D9&lt;14.01,K9+I9+M9,I9+M9))</f>
        <v>0</v>
      </c>
    </row>
    <row r="10" spans="1:15" ht="19.5" thickBot="1">
      <c r="A10" s="2"/>
      <c r="B10" s="2" t="s">
        <v>14</v>
      </c>
      <c r="C10" s="2"/>
      <c r="D10" s="5"/>
      <c r="E10" s="2"/>
      <c r="F10" s="5"/>
      <c r="G10" s="5"/>
      <c r="H10" s="16"/>
      <c r="I10" s="18">
        <f>SUM(F10:H10)</f>
        <v>0</v>
      </c>
      <c r="J10" s="2"/>
      <c r="K10" s="5"/>
      <c r="L10" s="3">
        <f>IF(D10&lt;16,0,16-D10)</f>
        <v>0</v>
      </c>
      <c r="M10" s="3">
        <f>IF(D10=0,0,IF(D10&lt;9,5,14-D10))</f>
        <v>0</v>
      </c>
      <c r="N10" s="3">
        <f>IF(I10=0,0,IF(D10&lt;16.01,K10+I10+L10,I10+L10))</f>
        <v>0</v>
      </c>
      <c r="O10" s="3">
        <f>IF(I10=0,0,IF(D10&lt;14.01,K10+I10+M10,I10+M10))</f>
        <v>0</v>
      </c>
    </row>
    <row r="11" spans="1:15" ht="19.5" thickBot="1">
      <c r="A11" s="2"/>
      <c r="B11" s="2"/>
      <c r="C11" s="2"/>
      <c r="D11" s="2"/>
      <c r="F11" s="12"/>
      <c r="G11" s="12"/>
      <c r="H11" s="12" t="s">
        <v>22</v>
      </c>
      <c r="I11" s="20">
        <f>SUM(I3:I10)</f>
        <v>0</v>
      </c>
      <c r="J11" t="s">
        <v>15</v>
      </c>
      <c r="K11" s="2"/>
      <c r="L11" s="2"/>
      <c r="M11" s="2"/>
      <c r="N11" s="2"/>
    </row>
    <row r="12" spans="1:15" ht="19.5" thickBot="1">
      <c r="A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5" ht="19.5" thickBot="1">
      <c r="A13" s="2" t="s">
        <v>16</v>
      </c>
      <c r="C13" s="2"/>
      <c r="D13" s="2"/>
      <c r="G13" s="6">
        <f>I11+K9+K10</f>
        <v>0</v>
      </c>
      <c r="H13" s="2"/>
      <c r="I13" s="2"/>
      <c r="J13" s="2"/>
      <c r="M13" s="2"/>
      <c r="N13" s="2"/>
    </row>
    <row r="14" spans="1:15" ht="19.5" thickBot="1">
      <c r="A14" s="2" t="s">
        <v>17</v>
      </c>
      <c r="C14" s="2"/>
      <c r="D14" s="2"/>
      <c r="G14" s="6">
        <f>SUM(O3:O10)</f>
        <v>0</v>
      </c>
      <c r="H14" s="2"/>
      <c r="I14" s="2"/>
      <c r="J14" s="2"/>
      <c r="M14" s="2"/>
      <c r="N14" s="2"/>
    </row>
    <row r="15" spans="1:15" ht="18.75">
      <c r="A15" s="2"/>
      <c r="B15" s="2"/>
      <c r="C15" s="2"/>
      <c r="D15" s="2"/>
      <c r="E15" s="2"/>
      <c r="F15" s="2"/>
      <c r="G15" s="2"/>
      <c r="H15" s="2"/>
      <c r="I15" s="2"/>
      <c r="J15" s="2"/>
      <c r="M15" s="2"/>
      <c r="N15" s="2"/>
    </row>
    <row r="16" spans="1:15" ht="18.75">
      <c r="A16" s="2" t="s">
        <v>18</v>
      </c>
      <c r="G16" s="7" t="str">
        <f>IF(G13&gt;6.999,"S1","none")</f>
        <v>none</v>
      </c>
      <c r="H16" s="7" t="str">
        <f>IF(G13&gt;9.999,"S2","")</f>
        <v/>
      </c>
      <c r="I16" s="7" t="str">
        <f>IF(G13&gt;13.999,"S3","")</f>
        <v/>
      </c>
      <c r="J16" s="7" t="str">
        <f>IF(G13&gt;16.999,"S4","")</f>
        <v/>
      </c>
      <c r="M16" s="7"/>
      <c r="N16" s="2"/>
    </row>
    <row r="17" spans="1:12" ht="18.75">
      <c r="A17" s="2" t="s">
        <v>19</v>
      </c>
      <c r="G17" s="7" t="str">
        <f>IF(SUM(O3:O10)&gt;28.799,"HA1","none")</f>
        <v>none</v>
      </c>
      <c r="H17" s="7" t="str">
        <f>IF(SUM(O3:O10)&gt;38.399,"HA2","")</f>
        <v/>
      </c>
      <c r="I17" s="7" t="str">
        <f>IF(SUM(O3:O10)&gt;47.999,"HA3","")</f>
        <v/>
      </c>
      <c r="J17" s="7" t="str">
        <f>IF(SUM(O3:O10)&gt;57.599,"HA4","")</f>
        <v/>
      </c>
    </row>
    <row r="18" spans="1:12" ht="18.75">
      <c r="G18" s="7" t="str">
        <f>IF(SUM(O3:O10)&gt;67.199,"HA5","")</f>
        <v/>
      </c>
      <c r="H18" s="7" t="str">
        <f>IF(SUM(O3:O10)&gt;76.799,"HA6","")</f>
        <v/>
      </c>
      <c r="I18" s="7" t="str">
        <f>IF(SUM(O3:O10)&gt;86.399,"HA7","")</f>
        <v/>
      </c>
      <c r="J18" t="str">
        <f>IF(SUM(L3:L10)&gt;91.199,"HA8","")</f>
        <v/>
      </c>
      <c r="L18" s="7" t="str">
        <f>IF(SUM(O3:O10)&gt;91.199,"HA8","")</f>
        <v/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Sawyer</dc:creator>
  <cp:lastModifiedBy>Daniel Sawyer</cp:lastModifiedBy>
  <dcterms:created xsi:type="dcterms:W3CDTF">2013-11-22T23:05:16Z</dcterms:created>
  <dcterms:modified xsi:type="dcterms:W3CDTF">2015-01-27T17:41:24Z</dcterms:modified>
</cp:coreProperties>
</file>